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Дод.2" sheetId="2" r:id="rId1"/>
    <sheet name="Дод.1" sheetId="1" r:id="rId2"/>
  </sheets>
  <definedNames>
    <definedName name="_xlnm.Print_Area" localSheetId="1">Дод.1!$A$1:$H$67</definedName>
    <definedName name="_xlnm.Print_Area" localSheetId="0">Дод.2!$A$1:$H$36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29" i="1"/>
  <c r="G24" i="2" l="1"/>
  <c r="H20" i="2"/>
  <c r="H19" i="2"/>
  <c r="H24" i="2" s="1"/>
  <c r="H18" i="2"/>
  <c r="H17" i="2"/>
  <c r="G16" i="2"/>
  <c r="H16" i="2" s="1"/>
  <c r="H21" i="2" s="1"/>
  <c r="G21" i="2" l="1"/>
  <c r="G39" i="1"/>
  <c r="G19" i="1"/>
  <c r="G24" i="1" l="1"/>
  <c r="G49" i="1" s="1"/>
  <c r="E58" i="1"/>
  <c r="G47" i="1" l="1"/>
  <c r="G48" i="1"/>
  <c r="G50" i="1"/>
  <c r="G46" i="1" l="1"/>
  <c r="G21" i="1"/>
  <c r="H25" i="1" l="1"/>
  <c r="H24" i="1"/>
  <c r="H23" i="1"/>
  <c r="H22" i="1"/>
  <c r="H21" i="1"/>
  <c r="H48" i="1" l="1"/>
  <c r="H50" i="1"/>
  <c r="G41" i="1"/>
  <c r="H41" i="1" s="1"/>
  <c r="G36" i="1"/>
  <c r="H36" i="1" s="1"/>
  <c r="G31" i="1"/>
  <c r="H31" i="1" s="1"/>
  <c r="G26" i="1"/>
  <c r="H26" i="1" s="1"/>
  <c r="H49" i="1"/>
  <c r="H45" i="1"/>
  <c r="H44" i="1"/>
  <c r="H43" i="1"/>
  <c r="H42" i="1"/>
  <c r="H40" i="1"/>
  <c r="H39" i="1"/>
  <c r="H38" i="1"/>
  <c r="H37" i="1"/>
  <c r="H35" i="1"/>
  <c r="H34" i="1"/>
  <c r="H33" i="1"/>
  <c r="H32" i="1"/>
  <c r="H30" i="1"/>
  <c r="H29" i="1"/>
  <c r="H28" i="1"/>
  <c r="H27" i="1"/>
  <c r="H20" i="1"/>
  <c r="H19" i="1"/>
  <c r="H18" i="1"/>
  <c r="H17" i="1"/>
  <c r="G16" i="1"/>
  <c r="H16" i="1" s="1"/>
  <c r="H46" i="1" l="1"/>
  <c r="H47" i="1"/>
</calcChain>
</file>

<file path=xl/sharedStrings.xml><?xml version="1.0" encoding="utf-8"?>
<sst xmlns="http://schemas.openxmlformats.org/spreadsheetml/2006/main" count="168" uniqueCount="72">
  <si>
    <t>КАЛЕНДАРНИЙ ПЛАН</t>
  </si>
  <si>
    <t xml:space="preserve">реалізації завдань та заходів міської цільової програми </t>
  </si>
  <si>
    <t>(назва міської цільової програми)</t>
  </si>
  <si>
    <t>(відповідальний виконавець міської цільової програми)</t>
  </si>
  <si>
    <t>Завдання Програми</t>
  </si>
  <si>
    <t>Заходи Програми</t>
  </si>
  <si>
    <t xml:space="preserve">Механізм реалізації завдань та заходів Програми </t>
  </si>
  <si>
    <r>
      <t xml:space="preserve">Виконавець </t>
    </r>
    <r>
      <rPr>
        <sz val="12"/>
        <color theme="1"/>
        <rFont val="Times New Roman"/>
        <family val="1"/>
        <charset val="204"/>
      </rPr>
      <t>(розпорядник/ одержувач бюджетних коштів)</t>
    </r>
  </si>
  <si>
    <t>Термін виконання заходу</t>
  </si>
  <si>
    <t>Джерела фінансування</t>
  </si>
  <si>
    <r>
      <t xml:space="preserve">Обсяг фінансування заходів Програми, </t>
    </r>
    <r>
      <rPr>
        <sz val="12"/>
        <color theme="1"/>
        <rFont val="Times New Roman"/>
        <family val="1"/>
        <charset val="204"/>
      </rPr>
      <t>тис. грн.</t>
    </r>
  </si>
  <si>
    <t xml:space="preserve">заплановано у поточному році </t>
  </si>
  <si>
    <t>затверджено відповідними бюджетами</t>
  </si>
  <si>
    <t>Загальний обсяг, у т.ч.</t>
  </si>
  <si>
    <t>Державний бюджет</t>
  </si>
  <si>
    <t>Обласний бюджет</t>
  </si>
  <si>
    <t>Бюджет Новомосковської міської ТГ</t>
  </si>
  <si>
    <t>Всього за Програмою:</t>
  </si>
  <si>
    <t>Кількісні показники виконання Програми</t>
  </si>
  <si>
    <t>Найменування показника</t>
  </si>
  <si>
    <t>Одиниця виміру</t>
  </si>
  <si>
    <t>Значення показника</t>
  </si>
  <si>
    <t>Додаток 1</t>
  </si>
  <si>
    <t>до рішення</t>
  </si>
  <si>
    <t>виконавчого комітету міської ради</t>
  </si>
  <si>
    <t>Інші джерела**</t>
  </si>
  <si>
    <t>6. Сфера благоустрою та комунального обслуговування</t>
  </si>
  <si>
    <t xml:space="preserve">6.8. Утримання зеленого господарства та висадження зелених насаджень </t>
  </si>
  <si>
    <t>6.8.1. Догляд за  існуючими  деревами та чагарниками внутрішньо-дворових проїздах: обпилювання, знімання сухих та хворих гілок у здорових насаджень з залученням автовишки, подрібнювача деревини і газону для вивозу сухостою, формування крон дерев і чагарників, вирізка порослі, покос трави, проведення інвентаризації зелених насаджень</t>
  </si>
  <si>
    <t>КП «Новомосковський  Комсервіс» Новомосковської міської ради</t>
  </si>
  <si>
    <t xml:space="preserve">  до 
31.12.2022р.</t>
  </si>
  <si>
    <t>6.7. Оновлення контейнерного господарства для вивезення сміття</t>
  </si>
  <si>
    <t>6.17. Утримання вуличного освітлення та зовнішніх електромереж</t>
  </si>
  <si>
    <t>6.17.1.  Роботи  по утриманню внутрішньо-дворового освітлення: заміна  ламп, аварійних проводів та кабелів, монтаж та підключення світильників зовнішнього освітлення, монтаж кріплень для світильників</t>
  </si>
  <si>
    <t>6.12. Утримання вулично-шляхової мережі (вулиць, доріг, меліомережі, скверів, дорожня розмітка, поточний ремонт доріг та інше)</t>
  </si>
  <si>
    <t xml:space="preserve">6.12.1. Поточний ремонт внутрішньоквартальних та дворових  проїзних доріг
</t>
  </si>
  <si>
    <t xml:space="preserve">6.12.2. Роботи по утриманню дворових проїздів у зимовий час: придбання бензину, дизпалива, суміщі, прибирання снігу  за допомогою транспортних засобів, посипання суміщу дворових проїздів та пішохідних тротуарів,  вивезення снігу за межі міста,  тощо
</t>
  </si>
  <si>
    <t>6.7. 1. Поточний ремонт контейнерних майданчиків для збору сміття</t>
  </si>
  <si>
    <t xml:space="preserve">6.12. Утримання вулично-шляхової мережі (вулиць, доріг, меліомережі, скверів, дорожня розмітка, поточний ремонт доріг та інше)
</t>
  </si>
  <si>
    <t xml:space="preserve">
6.12.1. Поточний ремонт внутрішньоквартальних та дворових  проїзних доріг
</t>
  </si>
  <si>
    <t>6.12.2. Роботи по утриманню дворових проїздів у зимовий час: придбання бензину, дизпалива, суміщі, прибирання снігу  за допомогою транспортних засобів, посипання суміщу дворових проїздів та пішохідних тротуарів,  вивезення снігу за межі міста,  тощо</t>
  </si>
  <si>
    <t>га</t>
  </si>
  <si>
    <t>од.</t>
  </si>
  <si>
    <t>км/точок</t>
  </si>
  <si>
    <t>м2</t>
  </si>
  <si>
    <t>2/58</t>
  </si>
  <si>
    <t>Забезпечення належного утримання зеленого господарства  внутрішньо дворових проїздів міста</t>
  </si>
  <si>
    <t>Забезпечення позитивних зрушень у сфері благоустрою міста, поліпшення умов утримання та експлуатації прибудинкової території, забезпечення підвищення соціально-побутових умов громадян міста.</t>
  </si>
  <si>
    <t>Забезпечення належного стану зовнішнього освітлення внутрішньо дворових проїздів міста</t>
  </si>
  <si>
    <t>Забезпечення належних умов функціонування та підтримання в належному стані  існуючих внутрішньоквартальних та дворових  проїзних доріг</t>
  </si>
  <si>
    <t>Забезпечення належних умов функціонування та підтримання в належному стані  існуючих внутрішньоквартальних та дворових  проїзних доріг у зимовий час</t>
  </si>
  <si>
    <t>Якісні показники виконання Програми</t>
  </si>
  <si>
    <r>
      <t>2.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 xml:space="preserve">Показники оцінки ефективності виконання Програми </t>
    </r>
    <r>
      <rPr>
        <sz val="12"/>
        <color theme="1"/>
        <rFont val="Times New Roman"/>
        <family val="1"/>
        <charset val="204"/>
      </rPr>
      <t>у 2022 році</t>
    </r>
  </si>
  <si>
    <r>
      <rPr>
        <b/>
        <sz val="12"/>
        <color theme="1"/>
        <rFont val="Times New Roman"/>
        <family val="1"/>
        <charset val="204"/>
      </rPr>
      <t xml:space="preserve">«Програми реформування і розвитку житлово-комунального господарства м. Новомосковська на 2021 – 2025 роки» </t>
    </r>
    <r>
      <rPr>
        <sz val="12"/>
        <color theme="1"/>
        <rFont val="Times New Roman"/>
        <family val="1"/>
        <charset val="204"/>
      </rPr>
      <t>у 2022 році</t>
    </r>
  </si>
  <si>
    <t>Управління житлово-комунального господарства та капітального будівництва Новомосковської міської ради</t>
  </si>
  <si>
    <t>(підпис)</t>
  </si>
  <si>
    <t>6.8.2. Придбання паливно-мастильних матеріалів для виконання робіт з благоустрою міста</t>
  </si>
  <si>
    <t>літр</t>
  </si>
  <si>
    <t>Забезпечення безперебійного виконання робіт з благоустрою міста</t>
  </si>
  <si>
    <t>6.7.1. Поточний ремонт контейнерних майданчиків для збору сміття</t>
  </si>
  <si>
    <t>5. Капітальний ремонт житлового фонду комунальної власності міста</t>
  </si>
  <si>
    <t>2</t>
  </si>
  <si>
    <t>Забезпечення належних комфортних умов для населення, підтримання в належному стані  покрівель житлових будинків міста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</si>
  <si>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  Перелік завдань і заходів Програми  КПК 1216030 "Організація благоустрою населених пунктів"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</si>
  <si>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  Перелік завдань і заходів Програми  КПК 1216011 "Експлуатація та технічне обслуговування житлового фонду"</t>
    </r>
  </si>
  <si>
    <t>Додаток 2</t>
  </si>
  <si>
    <t>5. 1. Капітальний ремонт житлового фонду комунальної власності міста</t>
  </si>
  <si>
    <t>5.1.1. Поточний ремонт покрівель</t>
  </si>
  <si>
    <t>В.о. керуючого справами</t>
  </si>
  <si>
    <t>Сергій АДАМЯН</t>
  </si>
  <si>
    <t>від 15.11.2022р.</t>
  </si>
  <si>
    <t>№593/0/6-22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</si>
</sst>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"/>
  <sheetViews>
    <sheetView showZeros="0" tabSelected="1" view="pageBreakPreview" zoomScale="75" zoomScaleNormal="75" zoomScaleSheetLayoutView="75" workbookViewId="0">
      <selection activeCell="G5" sqref="G5"/>
    </sheetView>
  </sheetViews>
  <sheetFormatPr defaultRowHeight="12.75" x14ac:dyDescent="0.2"/>
  <cols>
    <col min="1" max="1" width="17.28515625" customWidth="1"/>
    <col min="2" max="2" width="22" customWidth="1"/>
    <col min="3" max="3" width="41.28515625" customWidth="1"/>
    <col min="4" max="4" width="20.85546875" customWidth="1"/>
    <col min="5" max="5" width="13.85546875" customWidth="1"/>
    <col min="6" max="6" width="23.42578125" customWidth="1"/>
    <col min="7" max="7" width="17.42578125" customWidth="1"/>
    <col min="8" max="8" width="17.28515625" customWidth="1"/>
  </cols>
  <sheetData>
    <row r="1" spans="1:8" ht="15.75" x14ac:dyDescent="0.25">
      <c r="G1" s="4" t="s">
        <v>65</v>
      </c>
    </row>
    <row r="2" spans="1:8" ht="15.75" x14ac:dyDescent="0.25">
      <c r="G2" s="4" t="s">
        <v>23</v>
      </c>
    </row>
    <row r="3" spans="1:8" ht="15.75" x14ac:dyDescent="0.25">
      <c r="G3" s="4" t="s">
        <v>24</v>
      </c>
    </row>
    <row r="4" spans="1:8" ht="15.75" x14ac:dyDescent="0.25">
      <c r="G4" s="4" t="s">
        <v>70</v>
      </c>
    </row>
    <row r="5" spans="1:8" ht="15.75" x14ac:dyDescent="0.25">
      <c r="G5" s="4" t="s">
        <v>71</v>
      </c>
    </row>
    <row r="6" spans="1:8" s="23" customFormat="1" ht="15.75" x14ac:dyDescent="0.2">
      <c r="A6" s="39" t="s">
        <v>0</v>
      </c>
      <c r="B6" s="39"/>
      <c r="C6" s="39"/>
      <c r="D6" s="39"/>
      <c r="E6" s="39"/>
      <c r="F6" s="39"/>
      <c r="G6" s="39"/>
      <c r="H6" s="39"/>
    </row>
    <row r="7" spans="1:8" ht="15.75" x14ac:dyDescent="0.2">
      <c r="A7" s="40" t="s">
        <v>1</v>
      </c>
      <c r="B7" s="40"/>
      <c r="C7" s="40"/>
      <c r="D7" s="40"/>
      <c r="E7" s="40"/>
      <c r="F7" s="40"/>
      <c r="G7" s="40"/>
      <c r="H7" s="40"/>
    </row>
    <row r="8" spans="1:8" ht="15.75" x14ac:dyDescent="0.2">
      <c r="A8" s="41" t="s">
        <v>53</v>
      </c>
      <c r="B8" s="41"/>
      <c r="C8" s="41"/>
      <c r="D8" s="41"/>
      <c r="E8" s="41"/>
      <c r="F8" s="41"/>
      <c r="G8" s="41"/>
      <c r="H8" s="41"/>
    </row>
    <row r="9" spans="1:8" ht="15.75" x14ac:dyDescent="0.2">
      <c r="A9" s="38" t="s">
        <v>2</v>
      </c>
      <c r="B9" s="38"/>
      <c r="C9" s="38"/>
      <c r="D9" s="38"/>
      <c r="E9" s="38"/>
      <c r="F9" s="38"/>
      <c r="G9" s="38"/>
      <c r="H9" s="38"/>
    </row>
    <row r="10" spans="1:8" ht="15.75" x14ac:dyDescent="0.2">
      <c r="A10" s="42" t="s">
        <v>54</v>
      </c>
      <c r="B10" s="42"/>
      <c r="C10" s="42"/>
      <c r="D10" s="42"/>
      <c r="E10" s="42"/>
      <c r="F10" s="42"/>
      <c r="G10" s="42"/>
      <c r="H10" s="42"/>
    </row>
    <row r="11" spans="1:8" ht="15.75" x14ac:dyDescent="0.2">
      <c r="A11" s="38" t="s">
        <v>3</v>
      </c>
      <c r="B11" s="38"/>
      <c r="C11" s="38"/>
      <c r="D11" s="38"/>
      <c r="E11" s="38"/>
      <c r="F11" s="38"/>
      <c r="G11" s="38"/>
      <c r="H11" s="38"/>
    </row>
    <row r="12" spans="1:8" ht="15.75" x14ac:dyDescent="0.2">
      <c r="A12" s="44" t="s">
        <v>64</v>
      </c>
      <c r="B12" s="44"/>
      <c r="C12" s="44"/>
      <c r="D12" s="44"/>
      <c r="E12" s="44"/>
      <c r="F12" s="44"/>
      <c r="G12" s="44"/>
      <c r="H12" s="44"/>
    </row>
    <row r="13" spans="1:8" ht="9.75" customHeight="1" x14ac:dyDescent="0.2">
      <c r="A13" s="2"/>
    </row>
    <row r="14" spans="1:8" ht="47.25" customHeight="1" x14ac:dyDescent="0.2">
      <c r="A14" s="45" t="s">
        <v>4</v>
      </c>
      <c r="B14" s="45" t="s">
        <v>5</v>
      </c>
      <c r="C14" s="45" t="s">
        <v>6</v>
      </c>
      <c r="D14" s="45" t="s">
        <v>7</v>
      </c>
      <c r="E14" s="45" t="s">
        <v>8</v>
      </c>
      <c r="F14" s="45" t="s">
        <v>9</v>
      </c>
      <c r="G14" s="45" t="s">
        <v>10</v>
      </c>
      <c r="H14" s="45"/>
    </row>
    <row r="15" spans="1:8" ht="47.25" x14ac:dyDescent="0.2">
      <c r="A15" s="45"/>
      <c r="B15" s="46"/>
      <c r="C15" s="45"/>
      <c r="D15" s="45"/>
      <c r="E15" s="45"/>
      <c r="F15" s="45"/>
      <c r="G15" s="26" t="s">
        <v>11</v>
      </c>
      <c r="H15" s="26" t="s">
        <v>12</v>
      </c>
    </row>
    <row r="16" spans="1:8" ht="31.5" customHeight="1" x14ac:dyDescent="0.2">
      <c r="A16" s="47" t="s">
        <v>60</v>
      </c>
      <c r="B16" s="47" t="s">
        <v>66</v>
      </c>
      <c r="C16" s="48" t="s">
        <v>67</v>
      </c>
      <c r="D16" s="47" t="s">
        <v>29</v>
      </c>
      <c r="E16" s="47" t="s">
        <v>30</v>
      </c>
      <c r="F16" s="27" t="s">
        <v>13</v>
      </c>
      <c r="G16" s="10">
        <f>SUM(G17:G20)</f>
        <v>500</v>
      </c>
      <c r="H16" s="10">
        <f t="shared" ref="H16:H20" si="0">G16</f>
        <v>500</v>
      </c>
    </row>
    <row r="17" spans="1:8" ht="15.75" x14ac:dyDescent="0.2">
      <c r="A17" s="47"/>
      <c r="B17" s="47"/>
      <c r="C17" s="47"/>
      <c r="D17" s="47"/>
      <c r="E17" s="47"/>
      <c r="F17" s="25" t="s">
        <v>14</v>
      </c>
      <c r="G17" s="11"/>
      <c r="H17" s="11">
        <f t="shared" si="0"/>
        <v>0</v>
      </c>
    </row>
    <row r="18" spans="1:8" ht="15.75" x14ac:dyDescent="0.2">
      <c r="A18" s="47"/>
      <c r="B18" s="47"/>
      <c r="C18" s="47"/>
      <c r="D18" s="47"/>
      <c r="E18" s="47"/>
      <c r="F18" s="25" t="s">
        <v>15</v>
      </c>
      <c r="G18" s="11"/>
      <c r="H18" s="11">
        <f t="shared" si="0"/>
        <v>0</v>
      </c>
    </row>
    <row r="19" spans="1:8" ht="47.25" x14ac:dyDescent="0.2">
      <c r="A19" s="47"/>
      <c r="B19" s="47"/>
      <c r="C19" s="47"/>
      <c r="D19" s="47"/>
      <c r="E19" s="47"/>
      <c r="F19" s="25" t="s">
        <v>16</v>
      </c>
      <c r="G19" s="11">
        <v>500</v>
      </c>
      <c r="H19" s="11">
        <f t="shared" si="0"/>
        <v>500</v>
      </c>
    </row>
    <row r="20" spans="1:8" ht="15.75" x14ac:dyDescent="0.2">
      <c r="A20" s="47"/>
      <c r="B20" s="47"/>
      <c r="C20" s="47"/>
      <c r="D20" s="47"/>
      <c r="E20" s="47"/>
      <c r="F20" s="25" t="s">
        <v>25</v>
      </c>
      <c r="G20" s="11"/>
      <c r="H20" s="11">
        <f t="shared" si="0"/>
        <v>0</v>
      </c>
    </row>
    <row r="21" spans="1:8" ht="31.5" customHeight="1" x14ac:dyDescent="0.2">
      <c r="A21" s="43" t="s">
        <v>17</v>
      </c>
      <c r="B21" s="43"/>
      <c r="C21" s="43"/>
      <c r="D21" s="43"/>
      <c r="E21" s="43"/>
      <c r="F21" s="27" t="s">
        <v>13</v>
      </c>
      <c r="G21" s="10">
        <f>G16</f>
        <v>500</v>
      </c>
      <c r="H21" s="10">
        <f>H16</f>
        <v>500</v>
      </c>
    </row>
    <row r="22" spans="1:8" ht="21.75" customHeight="1" x14ac:dyDescent="0.2">
      <c r="A22" s="43"/>
      <c r="B22" s="43"/>
      <c r="C22" s="43"/>
      <c r="D22" s="43"/>
      <c r="E22" s="43"/>
      <c r="F22" s="25" t="s">
        <v>14</v>
      </c>
      <c r="G22" s="11"/>
      <c r="H22" s="11"/>
    </row>
    <row r="23" spans="1:8" ht="16.5" customHeight="1" x14ac:dyDescent="0.2">
      <c r="A23" s="43"/>
      <c r="B23" s="43"/>
      <c r="C23" s="43"/>
      <c r="D23" s="43"/>
      <c r="E23" s="43"/>
      <c r="F23" s="25" t="s">
        <v>15</v>
      </c>
      <c r="G23" s="11"/>
      <c r="H23" s="11"/>
    </row>
    <row r="24" spans="1:8" ht="47.25" customHeight="1" x14ac:dyDescent="0.2">
      <c r="A24" s="43"/>
      <c r="B24" s="43"/>
      <c r="C24" s="43"/>
      <c r="D24" s="43"/>
      <c r="E24" s="43"/>
      <c r="F24" s="25" t="s">
        <v>16</v>
      </c>
      <c r="G24" s="11">
        <f>G19</f>
        <v>500</v>
      </c>
      <c r="H24" s="11">
        <f>H19</f>
        <v>500</v>
      </c>
    </row>
    <row r="25" spans="1:8" ht="15.75" customHeight="1" x14ac:dyDescent="0.2">
      <c r="A25" s="43"/>
      <c r="B25" s="43"/>
      <c r="C25" s="43"/>
      <c r="D25" s="43"/>
      <c r="E25" s="43"/>
      <c r="F25" s="25" t="s">
        <v>25</v>
      </c>
      <c r="G25" s="11"/>
      <c r="H25" s="11"/>
    </row>
    <row r="28" spans="1:8" ht="15.75" x14ac:dyDescent="0.2">
      <c r="A28" s="12" t="s">
        <v>52</v>
      </c>
    </row>
    <row r="29" spans="1:8" ht="15.75" x14ac:dyDescent="0.2">
      <c r="A29" s="1"/>
    </row>
    <row r="30" spans="1:8" ht="47.25" customHeight="1" x14ac:dyDescent="0.2">
      <c r="A30" s="45" t="s">
        <v>4</v>
      </c>
      <c r="B30" s="45" t="s">
        <v>5</v>
      </c>
      <c r="C30" s="45" t="s">
        <v>18</v>
      </c>
      <c r="D30" s="45"/>
      <c r="E30" s="45"/>
      <c r="F30" s="45" t="s">
        <v>51</v>
      </c>
      <c r="G30" s="45"/>
      <c r="H30" s="45"/>
    </row>
    <row r="31" spans="1:8" ht="31.5" x14ac:dyDescent="0.2">
      <c r="A31" s="45"/>
      <c r="B31" s="45"/>
      <c r="C31" s="26" t="s">
        <v>19</v>
      </c>
      <c r="D31" s="26" t="s">
        <v>20</v>
      </c>
      <c r="E31" s="26" t="s">
        <v>21</v>
      </c>
      <c r="F31" s="45"/>
      <c r="G31" s="45"/>
      <c r="H31" s="45"/>
    </row>
    <row r="32" spans="1:8" ht="114" customHeight="1" x14ac:dyDescent="0.2">
      <c r="A32" s="35" t="s">
        <v>60</v>
      </c>
      <c r="B32" s="28" t="s">
        <v>66</v>
      </c>
      <c r="C32" s="25" t="s">
        <v>67</v>
      </c>
      <c r="D32" s="9" t="s">
        <v>42</v>
      </c>
      <c r="E32" s="14" t="s">
        <v>61</v>
      </c>
      <c r="F32" s="47" t="s">
        <v>62</v>
      </c>
      <c r="G32" s="47"/>
      <c r="H32" s="47"/>
    </row>
    <row r="33" spans="1:8" ht="66.75" customHeight="1" x14ac:dyDescent="0.2">
      <c r="A33" s="29"/>
      <c r="B33" s="30"/>
      <c r="C33" s="31"/>
      <c r="D33" s="32"/>
      <c r="E33" s="33"/>
      <c r="F33" s="34"/>
      <c r="G33" s="34"/>
      <c r="H33" s="34"/>
    </row>
    <row r="34" spans="1:8" ht="12.75" customHeight="1" x14ac:dyDescent="0.2">
      <c r="A34" s="3"/>
    </row>
    <row r="35" spans="1:8" s="4" customFormat="1" ht="15.75" x14ac:dyDescent="0.25">
      <c r="A35" s="4" t="s">
        <v>68</v>
      </c>
      <c r="C35" s="18"/>
      <c r="F35" s="4" t="s">
        <v>69</v>
      </c>
    </row>
    <row r="36" spans="1:8" ht="12.75" customHeight="1" x14ac:dyDescent="0.2">
      <c r="C36" s="19"/>
    </row>
    <row r="37" spans="1:8" ht="12.75" customHeight="1" x14ac:dyDescent="0.2">
      <c r="C37" s="13"/>
    </row>
  </sheetData>
  <mergeCells count="25">
    <mergeCell ref="F32:H32"/>
    <mergeCell ref="A30:A31"/>
    <mergeCell ref="B30:B31"/>
    <mergeCell ref="C30:E30"/>
    <mergeCell ref="F30:H31"/>
    <mergeCell ref="A21:E25"/>
    <mergeCell ref="A12:H12"/>
    <mergeCell ref="A14:A15"/>
    <mergeCell ref="B14:B15"/>
    <mergeCell ref="C14:C15"/>
    <mergeCell ref="D14:D15"/>
    <mergeCell ref="E14:E15"/>
    <mergeCell ref="F14:F15"/>
    <mergeCell ref="G14:H14"/>
    <mergeCell ref="A16:A20"/>
    <mergeCell ref="B16:B20"/>
    <mergeCell ref="C16:C20"/>
    <mergeCell ref="D16:D20"/>
    <mergeCell ref="E16:E20"/>
    <mergeCell ref="A11:H11"/>
    <mergeCell ref="A6:H6"/>
    <mergeCell ref="A7:H7"/>
    <mergeCell ref="A8:H8"/>
    <mergeCell ref="A9:H9"/>
    <mergeCell ref="A10:H10"/>
  </mergeCells>
  <printOptions horizontalCentered="1"/>
  <pageMargins left="0.39370078740157483" right="0.39370078740157483" top="1.1811023622047245" bottom="0.78740157480314965" header="0.31496062992125984" footer="0.31496062992125984"/>
  <pageSetup paperSize="9" scale="61" orientation="landscape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8"/>
  <sheetViews>
    <sheetView showZeros="0" view="pageBreakPreview" topLeftCell="A55" zoomScale="75" zoomScaleNormal="75" zoomScaleSheetLayoutView="75" workbookViewId="0">
      <selection activeCell="A6" sqref="A6:H6"/>
    </sheetView>
  </sheetViews>
  <sheetFormatPr defaultRowHeight="12.75" x14ac:dyDescent="0.2"/>
  <cols>
    <col min="1" max="1" width="17.28515625" customWidth="1"/>
    <col min="2" max="2" width="22" customWidth="1"/>
    <col min="3" max="3" width="41.28515625" customWidth="1"/>
    <col min="4" max="4" width="20.85546875" customWidth="1"/>
    <col min="5" max="5" width="13.85546875" customWidth="1"/>
    <col min="6" max="6" width="23.42578125" customWidth="1"/>
    <col min="7" max="7" width="17.42578125" customWidth="1"/>
    <col min="8" max="8" width="17.28515625" customWidth="1"/>
  </cols>
  <sheetData>
    <row r="1" spans="1:8" ht="15.75" x14ac:dyDescent="0.25">
      <c r="G1" s="4" t="s">
        <v>22</v>
      </c>
    </row>
    <row r="2" spans="1:8" ht="15.75" x14ac:dyDescent="0.25">
      <c r="G2" s="4" t="s">
        <v>23</v>
      </c>
    </row>
    <row r="3" spans="1:8" ht="15.75" x14ac:dyDescent="0.25">
      <c r="G3" s="4" t="s">
        <v>24</v>
      </c>
    </row>
    <row r="4" spans="1:8" ht="15.75" x14ac:dyDescent="0.25">
      <c r="G4" s="4" t="s">
        <v>70</v>
      </c>
    </row>
    <row r="5" spans="1:8" ht="15.75" x14ac:dyDescent="0.25">
      <c r="G5" s="4" t="s">
        <v>71</v>
      </c>
    </row>
    <row r="6" spans="1:8" s="23" customFormat="1" ht="15.75" x14ac:dyDescent="0.2">
      <c r="A6" s="39" t="s">
        <v>0</v>
      </c>
      <c r="B6" s="39"/>
      <c r="C6" s="39"/>
      <c r="D6" s="39"/>
      <c r="E6" s="39"/>
      <c r="F6" s="39"/>
      <c r="G6" s="39"/>
      <c r="H6" s="39"/>
    </row>
    <row r="7" spans="1:8" ht="15.75" x14ac:dyDescent="0.2">
      <c r="A7" s="40" t="s">
        <v>1</v>
      </c>
      <c r="B7" s="40"/>
      <c r="C7" s="40"/>
      <c r="D7" s="40"/>
      <c r="E7" s="40"/>
      <c r="F7" s="40"/>
      <c r="G7" s="40"/>
      <c r="H7" s="40"/>
    </row>
    <row r="8" spans="1:8" ht="15.75" x14ac:dyDescent="0.2">
      <c r="A8" s="41" t="s">
        <v>53</v>
      </c>
      <c r="B8" s="41"/>
      <c r="C8" s="41"/>
      <c r="D8" s="41"/>
      <c r="E8" s="41"/>
      <c r="F8" s="41"/>
      <c r="G8" s="41"/>
      <c r="H8" s="41"/>
    </row>
    <row r="9" spans="1:8" ht="15.75" x14ac:dyDescent="0.2">
      <c r="A9" s="38" t="s">
        <v>2</v>
      </c>
      <c r="B9" s="38"/>
      <c r="C9" s="38"/>
      <c r="D9" s="38"/>
      <c r="E9" s="38"/>
      <c r="F9" s="38"/>
      <c r="G9" s="38"/>
      <c r="H9" s="38"/>
    </row>
    <row r="10" spans="1:8" ht="15.75" x14ac:dyDescent="0.2">
      <c r="A10" s="42" t="s">
        <v>54</v>
      </c>
      <c r="B10" s="42"/>
      <c r="C10" s="42"/>
      <c r="D10" s="42"/>
      <c r="E10" s="42"/>
      <c r="F10" s="42"/>
      <c r="G10" s="42"/>
      <c r="H10" s="42"/>
    </row>
    <row r="11" spans="1:8" ht="15.75" x14ac:dyDescent="0.2">
      <c r="A11" s="38" t="s">
        <v>3</v>
      </c>
      <c r="B11" s="38"/>
      <c r="C11" s="38"/>
      <c r="D11" s="38"/>
      <c r="E11" s="38"/>
      <c r="F11" s="38"/>
      <c r="G11" s="38"/>
      <c r="H11" s="38"/>
    </row>
    <row r="12" spans="1:8" ht="15.75" x14ac:dyDescent="0.2">
      <c r="A12" s="44" t="s">
        <v>63</v>
      </c>
      <c r="B12" s="44"/>
      <c r="C12" s="44"/>
      <c r="D12" s="44"/>
      <c r="E12" s="44"/>
      <c r="F12" s="44"/>
      <c r="G12" s="44"/>
      <c r="H12" s="44"/>
    </row>
    <row r="13" spans="1:8" ht="9.75" customHeight="1" x14ac:dyDescent="0.2">
      <c r="A13" s="2"/>
    </row>
    <row r="14" spans="1:8" ht="47.25" customHeight="1" x14ac:dyDescent="0.2">
      <c r="A14" s="45" t="s">
        <v>4</v>
      </c>
      <c r="B14" s="45" t="s">
        <v>5</v>
      </c>
      <c r="C14" s="45" t="s">
        <v>6</v>
      </c>
      <c r="D14" s="45" t="s">
        <v>7</v>
      </c>
      <c r="E14" s="45" t="s">
        <v>8</v>
      </c>
      <c r="F14" s="45" t="s">
        <v>9</v>
      </c>
      <c r="G14" s="45" t="s">
        <v>10</v>
      </c>
      <c r="H14" s="45"/>
    </row>
    <row r="15" spans="1:8" ht="47.25" x14ac:dyDescent="0.2">
      <c r="A15" s="45"/>
      <c r="B15" s="46"/>
      <c r="C15" s="45"/>
      <c r="D15" s="45"/>
      <c r="E15" s="45"/>
      <c r="F15" s="45"/>
      <c r="G15" s="5" t="s">
        <v>11</v>
      </c>
      <c r="H15" s="5" t="s">
        <v>12</v>
      </c>
    </row>
    <row r="16" spans="1:8" ht="31.5" customHeight="1" x14ac:dyDescent="0.2">
      <c r="A16" s="49" t="s">
        <v>26</v>
      </c>
      <c r="B16" s="54" t="s">
        <v>27</v>
      </c>
      <c r="C16" s="59" t="s">
        <v>28</v>
      </c>
      <c r="D16" s="47" t="s">
        <v>29</v>
      </c>
      <c r="E16" s="47" t="s">
        <v>30</v>
      </c>
      <c r="F16" s="6" t="s">
        <v>13</v>
      </c>
      <c r="G16" s="10">
        <f>SUM(G17:G20)</f>
        <v>1588.6089999999999</v>
      </c>
      <c r="H16" s="10">
        <f>G16</f>
        <v>1588.6089999999999</v>
      </c>
    </row>
    <row r="17" spans="1:8" ht="15.75" x14ac:dyDescent="0.2">
      <c r="A17" s="50"/>
      <c r="B17" s="55"/>
      <c r="C17" s="59"/>
      <c r="D17" s="47"/>
      <c r="E17" s="47"/>
      <c r="F17" s="7" t="s">
        <v>14</v>
      </c>
      <c r="G17" s="11"/>
      <c r="H17" s="11">
        <f t="shared" ref="H17:H50" si="0">G17</f>
        <v>0</v>
      </c>
    </row>
    <row r="18" spans="1:8" ht="15.75" x14ac:dyDescent="0.2">
      <c r="A18" s="50"/>
      <c r="B18" s="55"/>
      <c r="C18" s="59"/>
      <c r="D18" s="47"/>
      <c r="E18" s="47"/>
      <c r="F18" s="7" t="s">
        <v>15</v>
      </c>
      <c r="G18" s="11"/>
      <c r="H18" s="11">
        <f t="shared" si="0"/>
        <v>0</v>
      </c>
    </row>
    <row r="19" spans="1:8" ht="47.25" x14ac:dyDescent="0.2">
      <c r="A19" s="50"/>
      <c r="B19" s="55"/>
      <c r="C19" s="59"/>
      <c r="D19" s="47"/>
      <c r="E19" s="47"/>
      <c r="F19" s="7" t="s">
        <v>16</v>
      </c>
      <c r="G19" s="11">
        <f>1086.82+235+16.789+250</f>
        <v>1588.6089999999999</v>
      </c>
      <c r="H19" s="11">
        <f t="shared" si="0"/>
        <v>1588.6089999999999</v>
      </c>
    </row>
    <row r="20" spans="1:8" ht="15.75" x14ac:dyDescent="0.2">
      <c r="A20" s="50"/>
      <c r="B20" s="55"/>
      <c r="C20" s="60"/>
      <c r="D20" s="47"/>
      <c r="E20" s="47"/>
      <c r="F20" s="7" t="s">
        <v>25</v>
      </c>
      <c r="G20" s="11"/>
      <c r="H20" s="11">
        <f t="shared" si="0"/>
        <v>0</v>
      </c>
    </row>
    <row r="21" spans="1:8" ht="31.5" x14ac:dyDescent="0.2">
      <c r="A21" s="50"/>
      <c r="B21" s="55"/>
      <c r="C21" s="51" t="s">
        <v>56</v>
      </c>
      <c r="D21" s="54" t="s">
        <v>29</v>
      </c>
      <c r="E21" s="54" t="s">
        <v>30</v>
      </c>
      <c r="F21" s="22" t="s">
        <v>13</v>
      </c>
      <c r="G21" s="10">
        <f>SUM(G22:G25)</f>
        <v>90.8</v>
      </c>
      <c r="H21" s="10">
        <f t="shared" ref="H21:H25" si="1">G21</f>
        <v>90.8</v>
      </c>
    </row>
    <row r="22" spans="1:8" ht="21.75" customHeight="1" x14ac:dyDescent="0.2">
      <c r="A22" s="50"/>
      <c r="B22" s="55"/>
      <c r="C22" s="52"/>
      <c r="D22" s="55"/>
      <c r="E22" s="55"/>
      <c r="F22" s="20" t="s">
        <v>14</v>
      </c>
      <c r="G22" s="11"/>
      <c r="H22" s="11">
        <f t="shared" si="1"/>
        <v>0</v>
      </c>
    </row>
    <row r="23" spans="1:8" ht="18" customHeight="1" x14ac:dyDescent="0.2">
      <c r="A23" s="50"/>
      <c r="B23" s="55"/>
      <c r="C23" s="52"/>
      <c r="D23" s="55"/>
      <c r="E23" s="55"/>
      <c r="F23" s="20" t="s">
        <v>15</v>
      </c>
      <c r="G23" s="11"/>
      <c r="H23" s="11">
        <f t="shared" si="1"/>
        <v>0</v>
      </c>
    </row>
    <row r="24" spans="1:8" ht="51" customHeight="1" x14ac:dyDescent="0.2">
      <c r="A24" s="50"/>
      <c r="B24" s="55"/>
      <c r="C24" s="52"/>
      <c r="D24" s="55"/>
      <c r="E24" s="55"/>
      <c r="F24" s="20" t="s">
        <v>16</v>
      </c>
      <c r="G24" s="11">
        <f>90.8</f>
        <v>90.8</v>
      </c>
      <c r="H24" s="11">
        <f t="shared" si="1"/>
        <v>90.8</v>
      </c>
    </row>
    <row r="25" spans="1:8" ht="36.75" customHeight="1" x14ac:dyDescent="0.2">
      <c r="A25" s="50"/>
      <c r="B25" s="56"/>
      <c r="C25" s="53"/>
      <c r="D25" s="56"/>
      <c r="E25" s="56"/>
      <c r="F25" s="20" t="s">
        <v>25</v>
      </c>
      <c r="G25" s="11"/>
      <c r="H25" s="11">
        <f t="shared" si="1"/>
        <v>0</v>
      </c>
    </row>
    <row r="26" spans="1:8" ht="31.5" x14ac:dyDescent="0.2">
      <c r="A26" s="50"/>
      <c r="B26" s="48" t="s">
        <v>31</v>
      </c>
      <c r="C26" s="58" t="s">
        <v>59</v>
      </c>
      <c r="D26" s="47" t="s">
        <v>29</v>
      </c>
      <c r="E26" s="47" t="s">
        <v>30</v>
      </c>
      <c r="F26" s="6" t="s">
        <v>13</v>
      </c>
      <c r="G26" s="10">
        <f>SUM(G27:G30)</f>
        <v>330.04887000000002</v>
      </c>
      <c r="H26" s="10">
        <f t="shared" si="0"/>
        <v>330.04887000000002</v>
      </c>
    </row>
    <row r="27" spans="1:8" ht="15.75" x14ac:dyDescent="0.2">
      <c r="A27" s="50"/>
      <c r="B27" s="47"/>
      <c r="C27" s="57"/>
      <c r="D27" s="47"/>
      <c r="E27" s="47"/>
      <c r="F27" s="7" t="s">
        <v>14</v>
      </c>
      <c r="G27" s="11"/>
      <c r="H27" s="11">
        <f t="shared" si="0"/>
        <v>0</v>
      </c>
    </row>
    <row r="28" spans="1:8" ht="15.75" x14ac:dyDescent="0.2">
      <c r="A28" s="50"/>
      <c r="B28" s="47"/>
      <c r="C28" s="57"/>
      <c r="D28" s="47"/>
      <c r="E28" s="47"/>
      <c r="F28" s="7" t="s">
        <v>15</v>
      </c>
      <c r="G28" s="11"/>
      <c r="H28" s="11">
        <f t="shared" si="0"/>
        <v>0</v>
      </c>
    </row>
    <row r="29" spans="1:8" ht="47.25" x14ac:dyDescent="0.2">
      <c r="A29" s="50"/>
      <c r="B29" s="47"/>
      <c r="C29" s="57"/>
      <c r="D29" s="47"/>
      <c r="E29" s="47"/>
      <c r="F29" s="7" t="s">
        <v>16</v>
      </c>
      <c r="G29" s="11">
        <f>149.163+193.369-12.48313</f>
        <v>330.04887000000002</v>
      </c>
      <c r="H29" s="11">
        <f t="shared" si="0"/>
        <v>330.04887000000002</v>
      </c>
    </row>
    <row r="30" spans="1:8" ht="15.75" x14ac:dyDescent="0.2">
      <c r="A30" s="50"/>
      <c r="B30" s="47"/>
      <c r="C30" s="57"/>
      <c r="D30" s="47"/>
      <c r="E30" s="47"/>
      <c r="F30" s="7" t="s">
        <v>25</v>
      </c>
      <c r="G30" s="11"/>
      <c r="H30" s="11">
        <f t="shared" si="0"/>
        <v>0</v>
      </c>
    </row>
    <row r="31" spans="1:8" ht="31.5" x14ac:dyDescent="0.2">
      <c r="A31" s="50"/>
      <c r="B31" s="47" t="s">
        <v>32</v>
      </c>
      <c r="C31" s="57" t="s">
        <v>33</v>
      </c>
      <c r="D31" s="47" t="s">
        <v>29</v>
      </c>
      <c r="E31" s="47" t="s">
        <v>30</v>
      </c>
      <c r="F31" s="6" t="s">
        <v>13</v>
      </c>
      <c r="G31" s="10">
        <f>SUM(G32:G35)</f>
        <v>647.22799999999995</v>
      </c>
      <c r="H31" s="10">
        <f t="shared" si="0"/>
        <v>647.22799999999995</v>
      </c>
    </row>
    <row r="32" spans="1:8" ht="15.75" x14ac:dyDescent="0.2">
      <c r="A32" s="50"/>
      <c r="B32" s="47"/>
      <c r="C32" s="57"/>
      <c r="D32" s="47"/>
      <c r="E32" s="47"/>
      <c r="F32" s="7" t="s">
        <v>14</v>
      </c>
      <c r="G32" s="11"/>
      <c r="H32" s="11">
        <f t="shared" si="0"/>
        <v>0</v>
      </c>
    </row>
    <row r="33" spans="1:8" ht="15.75" x14ac:dyDescent="0.2">
      <c r="A33" s="50"/>
      <c r="B33" s="47"/>
      <c r="C33" s="57"/>
      <c r="D33" s="47"/>
      <c r="E33" s="47"/>
      <c r="F33" s="7" t="s">
        <v>15</v>
      </c>
      <c r="G33" s="11"/>
      <c r="H33" s="11">
        <f t="shared" si="0"/>
        <v>0</v>
      </c>
    </row>
    <row r="34" spans="1:8" ht="47.25" x14ac:dyDescent="0.2">
      <c r="A34" s="50"/>
      <c r="B34" s="47"/>
      <c r="C34" s="57"/>
      <c r="D34" s="47"/>
      <c r="E34" s="47"/>
      <c r="F34" s="7" t="s">
        <v>16</v>
      </c>
      <c r="G34" s="11">
        <v>647.22799999999995</v>
      </c>
      <c r="H34" s="11">
        <f t="shared" si="0"/>
        <v>647.22799999999995</v>
      </c>
    </row>
    <row r="35" spans="1:8" ht="15.75" x14ac:dyDescent="0.2">
      <c r="A35" s="50"/>
      <c r="B35" s="47"/>
      <c r="C35" s="57"/>
      <c r="D35" s="47"/>
      <c r="E35" s="47"/>
      <c r="F35" s="7" t="s">
        <v>25</v>
      </c>
      <c r="G35" s="11"/>
      <c r="H35" s="11">
        <f t="shared" si="0"/>
        <v>0</v>
      </c>
    </row>
    <row r="36" spans="1:8" ht="31.5" customHeight="1" x14ac:dyDescent="0.2">
      <c r="A36" s="50"/>
      <c r="B36" s="61" t="s">
        <v>34</v>
      </c>
      <c r="C36" s="57" t="s">
        <v>35</v>
      </c>
      <c r="D36" s="47" t="s">
        <v>29</v>
      </c>
      <c r="E36" s="47" t="s">
        <v>30</v>
      </c>
      <c r="F36" s="6" t="s">
        <v>13</v>
      </c>
      <c r="G36" s="10">
        <f>SUM(G37:G40)</f>
        <v>1248.1020100000001</v>
      </c>
      <c r="H36" s="10">
        <f t="shared" si="0"/>
        <v>1248.1020100000001</v>
      </c>
    </row>
    <row r="37" spans="1:8" ht="15.75" x14ac:dyDescent="0.2">
      <c r="A37" s="50"/>
      <c r="B37" s="62"/>
      <c r="C37" s="57"/>
      <c r="D37" s="47"/>
      <c r="E37" s="47"/>
      <c r="F37" s="7" t="s">
        <v>14</v>
      </c>
      <c r="G37" s="11"/>
      <c r="H37" s="11">
        <f t="shared" si="0"/>
        <v>0</v>
      </c>
    </row>
    <row r="38" spans="1:8" ht="15.75" x14ac:dyDescent="0.2">
      <c r="A38" s="50"/>
      <c r="B38" s="62"/>
      <c r="C38" s="57"/>
      <c r="D38" s="47"/>
      <c r="E38" s="47"/>
      <c r="F38" s="7" t="s">
        <v>15</v>
      </c>
      <c r="G38" s="11"/>
      <c r="H38" s="11">
        <f t="shared" si="0"/>
        <v>0</v>
      </c>
    </row>
    <row r="39" spans="1:8" ht="47.25" x14ac:dyDescent="0.2">
      <c r="A39" s="50"/>
      <c r="B39" s="62"/>
      <c r="C39" s="57"/>
      <c r="D39" s="47"/>
      <c r="E39" s="47"/>
      <c r="F39" s="7" t="s">
        <v>16</v>
      </c>
      <c r="G39" s="11">
        <f>1249.42-1.31799</f>
        <v>1248.1020100000001</v>
      </c>
      <c r="H39" s="11">
        <f t="shared" si="0"/>
        <v>1248.1020100000001</v>
      </c>
    </row>
    <row r="40" spans="1:8" ht="15.75" x14ac:dyDescent="0.2">
      <c r="A40" s="50"/>
      <c r="B40" s="62"/>
      <c r="C40" s="57"/>
      <c r="D40" s="47"/>
      <c r="E40" s="47"/>
      <c r="F40" s="7" t="s">
        <v>25</v>
      </c>
      <c r="G40" s="11"/>
      <c r="H40" s="11">
        <f t="shared" si="0"/>
        <v>0</v>
      </c>
    </row>
    <row r="41" spans="1:8" ht="31.5" x14ac:dyDescent="0.2">
      <c r="A41" s="50"/>
      <c r="B41" s="62"/>
      <c r="C41" s="57" t="s">
        <v>36</v>
      </c>
      <c r="D41" s="47" t="s">
        <v>29</v>
      </c>
      <c r="E41" s="47" t="s">
        <v>30</v>
      </c>
      <c r="F41" s="6" t="s">
        <v>13</v>
      </c>
      <c r="G41" s="10">
        <f>SUM(G42:G45)</f>
        <v>1013.80112</v>
      </c>
      <c r="H41" s="10">
        <f t="shared" si="0"/>
        <v>1013.80112</v>
      </c>
    </row>
    <row r="42" spans="1:8" ht="15.75" x14ac:dyDescent="0.2">
      <c r="A42" s="50"/>
      <c r="B42" s="62"/>
      <c r="C42" s="57"/>
      <c r="D42" s="47"/>
      <c r="E42" s="47"/>
      <c r="F42" s="7" t="s">
        <v>14</v>
      </c>
      <c r="G42" s="11"/>
      <c r="H42" s="11">
        <f t="shared" si="0"/>
        <v>0</v>
      </c>
    </row>
    <row r="43" spans="1:8" ht="15.75" x14ac:dyDescent="0.2">
      <c r="A43" s="50"/>
      <c r="B43" s="62"/>
      <c r="C43" s="57"/>
      <c r="D43" s="47"/>
      <c r="E43" s="47"/>
      <c r="F43" s="7" t="s">
        <v>15</v>
      </c>
      <c r="G43" s="11"/>
      <c r="H43" s="11">
        <f t="shared" si="0"/>
        <v>0</v>
      </c>
    </row>
    <row r="44" spans="1:8" ht="47.25" x14ac:dyDescent="0.2">
      <c r="A44" s="50"/>
      <c r="B44" s="62"/>
      <c r="C44" s="57"/>
      <c r="D44" s="47"/>
      <c r="E44" s="47"/>
      <c r="F44" s="7" t="s">
        <v>16</v>
      </c>
      <c r="G44" s="11">
        <f>1000+1.31799+12.48313</f>
        <v>1013.80112</v>
      </c>
      <c r="H44" s="11">
        <f t="shared" si="0"/>
        <v>1013.80112</v>
      </c>
    </row>
    <row r="45" spans="1:8" ht="15.75" x14ac:dyDescent="0.2">
      <c r="A45" s="50"/>
      <c r="B45" s="48"/>
      <c r="C45" s="57"/>
      <c r="D45" s="47"/>
      <c r="E45" s="47"/>
      <c r="F45" s="7" t="s">
        <v>25</v>
      </c>
      <c r="G45" s="11"/>
      <c r="H45" s="11">
        <f t="shared" si="0"/>
        <v>0</v>
      </c>
    </row>
    <row r="46" spans="1:8" ht="31.5" customHeight="1" x14ac:dyDescent="0.2">
      <c r="A46" s="43" t="s">
        <v>17</v>
      </c>
      <c r="B46" s="43"/>
      <c r="C46" s="43"/>
      <c r="D46" s="43"/>
      <c r="E46" s="43"/>
      <c r="F46" s="6" t="s">
        <v>13</v>
      </c>
      <c r="G46" s="10">
        <f>SUM(G47:G50)</f>
        <v>4918.5889999999999</v>
      </c>
      <c r="H46" s="10">
        <f t="shared" si="0"/>
        <v>4918.5889999999999</v>
      </c>
    </row>
    <row r="47" spans="1:8" ht="21.75" customHeight="1" x14ac:dyDescent="0.2">
      <c r="A47" s="43"/>
      <c r="B47" s="43"/>
      <c r="C47" s="43"/>
      <c r="D47" s="43"/>
      <c r="E47" s="43"/>
      <c r="F47" s="7" t="s">
        <v>14</v>
      </c>
      <c r="G47" s="11">
        <f>G17+G27+G32+G37+G42</f>
        <v>0</v>
      </c>
      <c r="H47" s="11">
        <f t="shared" si="0"/>
        <v>0</v>
      </c>
    </row>
    <row r="48" spans="1:8" ht="16.5" customHeight="1" x14ac:dyDescent="0.2">
      <c r="A48" s="43"/>
      <c r="B48" s="43"/>
      <c r="C48" s="43"/>
      <c r="D48" s="43"/>
      <c r="E48" s="43"/>
      <c r="F48" s="7" t="s">
        <v>15</v>
      </c>
      <c r="G48" s="11">
        <f>G18+G28+G33+G38+G43</f>
        <v>0</v>
      </c>
      <c r="H48" s="11">
        <f t="shared" si="0"/>
        <v>0</v>
      </c>
    </row>
    <row r="49" spans="1:8" ht="47.25" customHeight="1" x14ac:dyDescent="0.2">
      <c r="A49" s="43"/>
      <c r="B49" s="43"/>
      <c r="C49" s="43"/>
      <c r="D49" s="43"/>
      <c r="E49" s="43"/>
      <c r="F49" s="7" t="s">
        <v>16</v>
      </c>
      <c r="G49" s="11">
        <f>G19+G29+G34+G39+G44+G24</f>
        <v>4918.5889999999999</v>
      </c>
      <c r="H49" s="11">
        <f t="shared" si="0"/>
        <v>4918.5889999999999</v>
      </c>
    </row>
    <row r="50" spans="1:8" ht="15.75" customHeight="1" x14ac:dyDescent="0.2">
      <c r="A50" s="43"/>
      <c r="B50" s="43"/>
      <c r="C50" s="43"/>
      <c r="D50" s="43"/>
      <c r="E50" s="43"/>
      <c r="F50" s="7" t="s">
        <v>25</v>
      </c>
      <c r="G50" s="11">
        <f>G20+G30+G35+G40+G45</f>
        <v>0</v>
      </c>
      <c r="H50" s="11">
        <f t="shared" si="0"/>
        <v>0</v>
      </c>
    </row>
    <row r="53" spans="1:8" ht="15.75" x14ac:dyDescent="0.2">
      <c r="A53" s="12" t="s">
        <v>52</v>
      </c>
    </row>
    <row r="54" spans="1:8" ht="15.75" x14ac:dyDescent="0.2">
      <c r="A54" s="1"/>
    </row>
    <row r="55" spans="1:8" ht="47.25" customHeight="1" x14ac:dyDescent="0.2">
      <c r="A55" s="45" t="s">
        <v>4</v>
      </c>
      <c r="B55" s="45" t="s">
        <v>5</v>
      </c>
      <c r="C55" s="45" t="s">
        <v>18</v>
      </c>
      <c r="D55" s="45"/>
      <c r="E55" s="45"/>
      <c r="F55" s="45" t="s">
        <v>51</v>
      </c>
      <c r="G55" s="45"/>
      <c r="H55" s="45"/>
    </row>
    <row r="56" spans="1:8" ht="31.5" x14ac:dyDescent="0.2">
      <c r="A56" s="45"/>
      <c r="B56" s="45"/>
      <c r="C56" s="5" t="s">
        <v>19</v>
      </c>
      <c r="D56" s="5" t="s">
        <v>20</v>
      </c>
      <c r="E56" s="5" t="s">
        <v>21</v>
      </c>
      <c r="F56" s="45"/>
      <c r="G56" s="45"/>
      <c r="H56" s="45"/>
    </row>
    <row r="57" spans="1:8" ht="102" x14ac:dyDescent="0.2">
      <c r="A57" s="49" t="s">
        <v>26</v>
      </c>
      <c r="B57" s="49" t="s">
        <v>27</v>
      </c>
      <c r="C57" s="8" t="s">
        <v>28</v>
      </c>
      <c r="D57" s="9" t="s">
        <v>41</v>
      </c>
      <c r="E57" s="9">
        <v>41</v>
      </c>
      <c r="F57" s="47" t="s">
        <v>46</v>
      </c>
      <c r="G57" s="47"/>
      <c r="H57" s="47"/>
    </row>
    <row r="58" spans="1:8" ht="43.5" customHeight="1" x14ac:dyDescent="0.2">
      <c r="A58" s="50"/>
      <c r="B58" s="63"/>
      <c r="C58" s="21" t="s">
        <v>56</v>
      </c>
      <c r="D58" s="9" t="s">
        <v>57</v>
      </c>
      <c r="E58" s="9">
        <f>2600</f>
        <v>2600</v>
      </c>
      <c r="F58" s="47" t="s">
        <v>58</v>
      </c>
      <c r="G58" s="47"/>
      <c r="H58" s="47"/>
    </row>
    <row r="59" spans="1:8" ht="63" x14ac:dyDescent="0.2">
      <c r="A59" s="50"/>
      <c r="B59" s="17" t="s">
        <v>31</v>
      </c>
      <c r="C59" s="8" t="s">
        <v>37</v>
      </c>
      <c r="D59" s="9" t="s">
        <v>42</v>
      </c>
      <c r="E59" s="9">
        <v>9</v>
      </c>
      <c r="F59" s="47" t="s">
        <v>47</v>
      </c>
      <c r="G59" s="47"/>
      <c r="H59" s="47"/>
    </row>
    <row r="60" spans="1:8" ht="78.75" x14ac:dyDescent="0.2">
      <c r="A60" s="50"/>
      <c r="B60" s="17" t="s">
        <v>32</v>
      </c>
      <c r="C60" s="8" t="s">
        <v>33</v>
      </c>
      <c r="D60" s="9" t="s">
        <v>43</v>
      </c>
      <c r="E60" s="14" t="s">
        <v>45</v>
      </c>
      <c r="F60" s="47" t="s">
        <v>48</v>
      </c>
      <c r="G60" s="47"/>
      <c r="H60" s="47"/>
    </row>
    <row r="61" spans="1:8" ht="51" x14ac:dyDescent="0.2">
      <c r="A61" s="50"/>
      <c r="B61" s="64" t="s">
        <v>38</v>
      </c>
      <c r="C61" s="15" t="s">
        <v>39</v>
      </c>
      <c r="D61" s="9" t="s">
        <v>42</v>
      </c>
      <c r="E61" s="24">
        <v>14</v>
      </c>
      <c r="F61" s="47" t="s">
        <v>49</v>
      </c>
      <c r="G61" s="47"/>
      <c r="H61" s="47"/>
    </row>
    <row r="62" spans="1:8" ht="76.5" x14ac:dyDescent="0.2">
      <c r="A62" s="50"/>
      <c r="B62" s="64"/>
      <c r="C62" s="16" t="s">
        <v>40</v>
      </c>
      <c r="D62" s="9" t="s">
        <v>44</v>
      </c>
      <c r="E62" s="9">
        <v>69700</v>
      </c>
      <c r="F62" s="47" t="s">
        <v>50</v>
      </c>
      <c r="G62" s="47"/>
      <c r="H62" s="47"/>
    </row>
    <row r="63" spans="1:8" ht="15.75" x14ac:dyDescent="0.2">
      <c r="A63" s="36"/>
      <c r="B63" s="30"/>
      <c r="C63" s="37"/>
      <c r="D63" s="32"/>
      <c r="E63" s="32"/>
      <c r="F63" s="34"/>
      <c r="G63" s="34"/>
      <c r="H63" s="34"/>
    </row>
    <row r="64" spans="1:8" ht="15.75" x14ac:dyDescent="0.2">
      <c r="A64" s="36"/>
      <c r="B64" s="30"/>
      <c r="C64" s="37"/>
      <c r="D64" s="32"/>
      <c r="E64" s="32"/>
      <c r="F64" s="34"/>
      <c r="G64" s="34"/>
      <c r="H64" s="34"/>
    </row>
    <row r="65" spans="1:6" ht="15.75" x14ac:dyDescent="0.2">
      <c r="A65" s="3"/>
    </row>
    <row r="66" spans="1:6" s="4" customFormat="1" ht="15.75" x14ac:dyDescent="0.25">
      <c r="A66" s="4" t="s">
        <v>68</v>
      </c>
      <c r="C66" s="18"/>
      <c r="F66" s="4" t="s">
        <v>69</v>
      </c>
    </row>
    <row r="67" spans="1:6" ht="12.75" customHeight="1" x14ac:dyDescent="0.2">
      <c r="C67" s="19" t="s">
        <v>55</v>
      </c>
    </row>
    <row r="68" spans="1:6" ht="12.75" customHeight="1" x14ac:dyDescent="0.2">
      <c r="C68" s="13"/>
    </row>
  </sheetData>
  <mergeCells count="51">
    <mergeCell ref="F58:H58"/>
    <mergeCell ref="B57:B58"/>
    <mergeCell ref="B61:B62"/>
    <mergeCell ref="F55:H56"/>
    <mergeCell ref="F57:H57"/>
    <mergeCell ref="F59:H59"/>
    <mergeCell ref="F60:H60"/>
    <mergeCell ref="F61:H61"/>
    <mergeCell ref="F62:H62"/>
    <mergeCell ref="A11:H11"/>
    <mergeCell ref="A12:H12"/>
    <mergeCell ref="A46:E50"/>
    <mergeCell ref="G14:H14"/>
    <mergeCell ref="C16:C20"/>
    <mergeCell ref="D16:D20"/>
    <mergeCell ref="E16:E20"/>
    <mergeCell ref="A14:A15"/>
    <mergeCell ref="B14:B15"/>
    <mergeCell ref="C14:C15"/>
    <mergeCell ref="D14:D15"/>
    <mergeCell ref="B31:B35"/>
    <mergeCell ref="C31:C35"/>
    <mergeCell ref="D31:D35"/>
    <mergeCell ref="B36:B45"/>
    <mergeCell ref="F14:F15"/>
    <mergeCell ref="A6:H6"/>
    <mergeCell ref="A7:H7"/>
    <mergeCell ref="A8:H8"/>
    <mergeCell ref="A9:H9"/>
    <mergeCell ref="A10:H10"/>
    <mergeCell ref="B26:B30"/>
    <mergeCell ref="C26:C30"/>
    <mergeCell ref="D26:D30"/>
    <mergeCell ref="E26:E30"/>
    <mergeCell ref="E14:E15"/>
    <mergeCell ref="A57:A62"/>
    <mergeCell ref="C21:C25"/>
    <mergeCell ref="D21:D25"/>
    <mergeCell ref="E21:E25"/>
    <mergeCell ref="B16:B25"/>
    <mergeCell ref="E31:E35"/>
    <mergeCell ref="C36:C40"/>
    <mergeCell ref="D36:D40"/>
    <mergeCell ref="E36:E40"/>
    <mergeCell ref="C41:C45"/>
    <mergeCell ref="D41:D45"/>
    <mergeCell ref="E41:E45"/>
    <mergeCell ref="A55:A56"/>
    <mergeCell ref="B55:B56"/>
    <mergeCell ref="C55:E55"/>
    <mergeCell ref="A16:A45"/>
  </mergeCells>
  <printOptions horizontalCentered="1"/>
  <pageMargins left="0.39370078740157483" right="0.39370078740157483" top="1.1811023622047245" bottom="0.78740157480314965" header="0.31496062992125984" footer="0.31496062992125984"/>
  <pageSetup paperSize="9" scale="61" orientation="landscape" r:id="rId1"/>
  <rowBreaks count="2" manualBreakCount="2">
    <brk id="25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Дод.2</vt:lpstr>
      <vt:lpstr>Дод.1</vt:lpstr>
      <vt:lpstr>Дод.1!Область_печати</vt:lpstr>
      <vt:lpstr>Дод.2!Область_печати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2022-11-15T08:53:57Z</cp:lastPrinted>
  <dcterms:created xsi:type="dcterms:W3CDTF">2022-01-18T13:23:13Z</dcterms:created>
  <dcterms:modified xsi:type="dcterms:W3CDTF">2022-11-22T10:15:48Z</dcterms:modified>
</cp:coreProperties>
</file>